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2" i="1" l="1"/>
  <c r="D82" i="1"/>
  <c r="F81" i="1"/>
  <c r="F80" i="1"/>
  <c r="E77" i="1"/>
  <c r="D77" i="1"/>
  <c r="D73" i="1"/>
  <c r="D76" i="1" s="1"/>
  <c r="E72" i="1"/>
  <c r="D72" i="1"/>
  <c r="F72" i="1" s="1"/>
  <c r="F71" i="1"/>
  <c r="F70" i="1"/>
  <c r="F68" i="1"/>
  <c r="F67" i="1"/>
  <c r="E73" i="1"/>
  <c r="F64" i="1"/>
  <c r="F62" i="1"/>
  <c r="F61" i="1"/>
  <c r="E58" i="1"/>
  <c r="D58" i="1"/>
  <c r="E57" i="1"/>
  <c r="E75" i="1" s="1"/>
  <c r="D57" i="1"/>
  <c r="F57" i="1" s="1"/>
  <c r="F56" i="1"/>
  <c r="F55" i="1"/>
  <c r="F53" i="1"/>
  <c r="G43" i="1"/>
  <c r="F43" i="1"/>
  <c r="G42" i="1"/>
  <c r="D42" i="1"/>
  <c r="F42" i="1" s="1"/>
  <c r="C42" i="1"/>
  <c r="G41" i="1"/>
  <c r="F41" i="1"/>
  <c r="G40" i="1"/>
  <c r="D40" i="1"/>
  <c r="F40" i="1" s="1"/>
  <c r="C40" i="1"/>
  <c r="G39" i="1"/>
  <c r="F39" i="1"/>
  <c r="G38" i="1"/>
  <c r="F38" i="1"/>
  <c r="D37" i="1"/>
  <c r="C37" i="1"/>
  <c r="G37" i="1" s="1"/>
  <c r="G36" i="1"/>
  <c r="F36" i="1"/>
  <c r="G35" i="1"/>
  <c r="D35" i="1"/>
  <c r="C35" i="1"/>
  <c r="F35" i="1" s="1"/>
  <c r="G34" i="1"/>
  <c r="F34" i="1"/>
  <c r="G33" i="1"/>
  <c r="F33" i="1"/>
  <c r="F32" i="1"/>
  <c r="D32" i="1"/>
  <c r="C32" i="1"/>
  <c r="G32" i="1" s="1"/>
  <c r="G31" i="1"/>
  <c r="F31" i="1"/>
  <c r="F30" i="1"/>
  <c r="D30" i="1"/>
  <c r="C30" i="1"/>
  <c r="G30" i="1" s="1"/>
  <c r="G29" i="1"/>
  <c r="F29" i="1"/>
  <c r="G28" i="1"/>
  <c r="F28" i="1"/>
  <c r="D27" i="1"/>
  <c r="F27" i="1" s="1"/>
  <c r="C27" i="1"/>
  <c r="G27" i="1" s="1"/>
  <c r="G26" i="1"/>
  <c r="G25" i="1"/>
  <c r="F25" i="1"/>
  <c r="D24" i="1"/>
  <c r="C24" i="1"/>
  <c r="C44" i="1" s="1"/>
  <c r="G23" i="1"/>
  <c r="F23" i="1"/>
  <c r="G22" i="1"/>
  <c r="F22" i="1"/>
  <c r="D22" i="1"/>
  <c r="G21" i="1"/>
  <c r="F21" i="1"/>
  <c r="G20" i="1"/>
  <c r="F20" i="1"/>
  <c r="G19" i="1"/>
  <c r="F19" i="1"/>
  <c r="G18" i="1"/>
  <c r="F18" i="1"/>
  <c r="G17" i="1"/>
  <c r="F17" i="1"/>
  <c r="D16" i="1"/>
  <c r="D44" i="1" s="1"/>
  <c r="C16" i="1"/>
  <c r="G16" i="1" s="1"/>
  <c r="G14" i="1"/>
  <c r="F14" i="1"/>
  <c r="D13" i="1"/>
  <c r="F13" i="1" s="1"/>
  <c r="C13" i="1"/>
  <c r="G13" i="1" s="1"/>
  <c r="G12" i="1"/>
  <c r="F12" i="1"/>
  <c r="G11" i="1"/>
  <c r="F11" i="1"/>
  <c r="G10" i="1"/>
  <c r="F10" i="1"/>
  <c r="F9" i="1"/>
  <c r="D8" i="1"/>
  <c r="E12" i="1" s="1"/>
  <c r="C8" i="1"/>
  <c r="C7" i="1" s="1"/>
  <c r="G7" i="1" s="1"/>
  <c r="D7" i="1"/>
  <c r="F73" i="1" l="1"/>
  <c r="F65" i="1"/>
  <c r="E76" i="1"/>
  <c r="E78" i="1" s="1"/>
  <c r="F58" i="1"/>
  <c r="D75" i="1"/>
  <c r="F75" i="1" s="1"/>
  <c r="D78" i="1"/>
  <c r="G44" i="1"/>
  <c r="E35" i="1"/>
  <c r="E26" i="1"/>
  <c r="E43" i="1"/>
  <c r="E42" i="1" s="1"/>
  <c r="E41" i="1"/>
  <c r="E40" i="1" s="1"/>
  <c r="E39" i="1"/>
  <c r="E27" i="1"/>
  <c r="E32" i="1"/>
  <c r="E30" i="1"/>
  <c r="E28" i="1"/>
  <c r="E17" i="1"/>
  <c r="F44" i="1"/>
  <c r="E33" i="1"/>
  <c r="E31" i="1"/>
  <c r="E29" i="1"/>
  <c r="E18" i="1"/>
  <c r="E38" i="1"/>
  <c r="E36" i="1"/>
  <c r="E34" i="1"/>
  <c r="E25" i="1"/>
  <c r="E23" i="1"/>
  <c r="E19" i="1"/>
  <c r="E20" i="1"/>
  <c r="D45" i="1"/>
  <c r="E24" i="1"/>
  <c r="E37" i="1"/>
  <c r="E22" i="1"/>
  <c r="G24" i="1"/>
  <c r="F7" i="1"/>
  <c r="E8" i="1"/>
  <c r="E7" i="1" s="1"/>
  <c r="E10" i="1"/>
  <c r="F16" i="1"/>
  <c r="D46" i="1"/>
  <c r="F8" i="1"/>
  <c r="F24" i="1"/>
  <c r="F37" i="1"/>
  <c r="E9" i="1"/>
  <c r="E14" i="1"/>
  <c r="E11" i="1"/>
  <c r="E13" i="1"/>
  <c r="E16" i="1"/>
  <c r="E83" i="1"/>
  <c r="D83" i="1"/>
  <c r="F76" i="1" l="1"/>
  <c r="E44" i="1"/>
  <c r="D85" i="1"/>
  <c r="D87" i="1" s="1"/>
  <c r="E85" i="1"/>
  <c r="E87" i="1" s="1"/>
</calcChain>
</file>

<file path=xl/sharedStrings.xml><?xml version="1.0" encoding="utf-8"?>
<sst xmlns="http://schemas.openxmlformats.org/spreadsheetml/2006/main" count="174" uniqueCount="135">
  <si>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</si>
  <si>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</si>
  <si>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</si>
  <si>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</si>
  <si>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НАЛОГИ  НА СОВОКУПНЫЙ ДОХОД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</si>
  <si>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</si>
  <si>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</si>
  <si>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</si>
  <si>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</si>
  <si>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</si>
  <si>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</si>
  <si>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</si>
  <si>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</si>
  <si>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</si>
  <si>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</si>
  <si>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</si>
  <si>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</si>
  <si>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</si>
  <si>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</si>
  <si>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</si>
  <si>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</si>
  <si>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</si>
  <si>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</si>
  <si>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</si>
  <si>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</si>
  <si>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</si>
  <si>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</si>
  <si>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</si>
  <si>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</si>
  <si>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</si>
  <si>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</si>
  <si>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</si>
  <si>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</si>
  <si>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</si>
  <si>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</si>
  <si>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</si>
  <si>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</si>
  <si>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</si>
  <si>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</si>
  <si>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</si>
  <si>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</si>
  <si>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</si>
  <si>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</si>
  <si>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</si>
  <si>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</si>
  <si>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</si>
  <si>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</si>
  <si>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</si>
  <si>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</si>
  <si>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0801</t>
  </si>
  <si>
    <t>10 00</t>
  </si>
  <si>
    <t>Социальное обеспечение населения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</si>
  <si>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</si>
  <si>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</si>
  <si>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</si>
  <si>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</si>
  <si>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</si>
  <si>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</si>
  <si>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</si>
  <si>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</si>
  <si>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</si>
  <si>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</si>
  <si>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</si>
  <si>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</si>
  <si>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Остаток средсв на счете на конец месяца</t>
  </si>
  <si>
    <t>Наименование показателя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</si>
  <si>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</si>
  <si>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</si>
  <si>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</si>
  <si>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</si>
  <si>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</si>
  <si>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</si>
  <si>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</si>
  <si>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</si>
  <si>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</si>
  <si>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</si>
  <si>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</si>
  <si>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</si>
  <si>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</si>
  <si>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</si>
  <si>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</si>
  <si>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</si>
  <si>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</si>
  <si>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</si>
  <si>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</si>
  <si>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</si>
  <si>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</si>
  <si>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</si>
  <si>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</si>
  <si>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</si>
  <si>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</si>
  <si>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</si>
  <si>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</si>
  <si>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</si>
  <si>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</si>
  <si>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</si>
  <si>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</si>
  <si>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</si>
  <si>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</si>
  <si>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</si>
  <si>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</si>
  <si>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</si>
  <si>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</si>
  <si>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</si>
  <si>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</si>
  <si>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</si>
  <si>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</si>
  <si>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</si>
  <si>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</si>
  <si>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</si>
  <si>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</si>
  <si>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</si>
  <si>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</si>
  <si>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</si>
  <si>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</si>
  <si>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ЗА    2020  ГОД</t>
  </si>
  <si>
    <t>КБК доходов/ расходов</t>
  </si>
  <si>
    <t>Утверждено на 2020                   (тыс. руб.)</t>
  </si>
  <si>
    <t>Исполнено за 2020               (тыс. руб.)</t>
  </si>
  <si>
    <t xml:space="preserve">удельный
вес, %
</t>
  </si>
  <si>
    <t>% исполнения бюджета</t>
  </si>
  <si>
    <t>Сумма   не исполнения бюджета</t>
  </si>
  <si>
    <t>Прочие неналоговые доходы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</si>
  <si>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</si>
  <si>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07 09</t>
  </si>
  <si>
    <t>Социальная политика</t>
  </si>
  <si>
    <t>10 03</t>
  </si>
  <si>
    <t>Отчет о численности муниципальных служащих органов местного самоуправления, работников муниципальных учреждений и заработной плате в муниципальном округе Васильевском  за  2020 год</t>
  </si>
  <si>
    <t>Код ведомственной классификации         (раздел/подраздел, целевая статья)</t>
  </si>
  <si>
    <t>Утверждено бюджетом        на 2020 год (ед./тыс. руб.)</t>
  </si>
  <si>
    <t>Экономия/ перерасход (+/-)              тыс. руб.</t>
  </si>
  <si>
    <t>Фактические расходы   за  2020 год (ед./тыс. руб.)</t>
  </si>
  <si>
    <t>за 2020 год</t>
  </si>
  <si>
    <t>Утверждено на 2020 год</t>
  </si>
  <si>
    <t>Выделено из средств резервного фонда за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</si>
</sst>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4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5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6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7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6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7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8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9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8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9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0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1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1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2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3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5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7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2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3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4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5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4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5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6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7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5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6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7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8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9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1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2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3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0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1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6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7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8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9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1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114300</xdr:rowOff>
    </xdr:to>
    <xdr:sp macro="" textlink="">
      <xdr:nvSpPr>
        <xdr:cNvPr id="6772" name="Text Box 59"/>
        <xdr:cNvSpPr txBox="1">
          <a:spLocks noChangeArrowheads="1"/>
        </xdr:cNvSpPr>
      </xdr:nvSpPr>
      <xdr:spPr bwMode="auto">
        <a:xfrm>
          <a:off x="4505325" y="117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3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4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5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4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5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6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7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8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9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0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1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3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8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9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0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1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3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5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8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9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0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1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3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8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9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0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1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3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5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8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1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1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3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8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9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1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3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7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8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9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8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9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1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8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9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0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1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3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7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8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9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0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1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9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0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1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2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3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0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1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2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3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3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8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9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0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1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9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3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6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7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8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9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1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3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0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1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2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3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7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5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7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0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1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2" name="Text Box 59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3" name="Text Box 60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4" name="Text Box 6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5" name="Text Box 6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4" name="Text Box 51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5" name="Text Box 5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6" name="Text Box 5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7" name="Text Box 5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0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1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5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6" name="Text Box 5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7" name="Text Box 5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8" name="Text Box 5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9" name="Text Box 5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0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1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2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3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2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3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4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5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6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7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8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9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1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8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9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2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3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4" name="Text Box 5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5" name="Text Box 5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6" name="Text Box 5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7" name="Text Box 5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2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3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4" name="Text Box 59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5" name="Text Box 60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6" name="Text Box 6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7" name="Text Box 6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9" name="Text Box 5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6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7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2" name="Text Box 59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3" name="Text Box 60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4" name="Text Box 6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5" name="Text Box 6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4" name="Text Box 5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5" name="Text Box 5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6" name="Text Box 5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7" name="Text Box 5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8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9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0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1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2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3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4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5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6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7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0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1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9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4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5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6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7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6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7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8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9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8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9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0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1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4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5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7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8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9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4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5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6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7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9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1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4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5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6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7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9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4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5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6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7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6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7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8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9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8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9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0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1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4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5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6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7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6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7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8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9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6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7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8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9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8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9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0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1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5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6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7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4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5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9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0" name="Text Box 59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1" name="Text Box 60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2" name="Text Box 6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3" name="Text Box 6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2" name="Text Box 51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3" name="Text Box 5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4" name="Text Box 5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5" name="Text Box 5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8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9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4" name="Text Box 5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5" name="Text Box 5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6" name="Text Box 5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7" name="Text Box 5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8" name="Text Box 59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9" name="Text Box 60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0" name="Text Box 6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1" name="Text Box 6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4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5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8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9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3" name="Text Box 5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4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5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6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7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4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5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6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7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8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9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0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1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2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3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6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7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2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3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4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5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0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1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2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3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5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7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0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1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2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3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5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0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1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2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3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2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3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4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5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4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5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6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7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0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1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2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3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2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3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4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5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1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5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7" name="Text Box 60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8" name="Text Box 6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9" name="Text Box 6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8" name="Text Box 51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9" name="Text Box 5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0" name="Text Box 5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1" name="Text Box 5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5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9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0" name="Text Box 5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1" name="Text Box 5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2" name="Text Box 5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3" name="Text Box 5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4" name="Text Box 59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5" name="Text Box 60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6" name="Text Box 6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7" name="Text Box 6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1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5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6" name="Text Box 5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7" name="Text Box 5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8" name="Text Box 5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9" name="Text Box 5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0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1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2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3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1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2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3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4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5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6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7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8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9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3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8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9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0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1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6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7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8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9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8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9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0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1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0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1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2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3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6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7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8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9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8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9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0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1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0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1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2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3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6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7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8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9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8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9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0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1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0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1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2" name="Text Box 59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3" name="Text Box 60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4" name="Text Box 6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5" name="Text Box 6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4" name="Text Box 51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5" name="Text Box 5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6" name="Text Box 5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7" name="Text Box 5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4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5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6" name="Text Box 5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7" name="Text Box 5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8" name="Text Box 5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9" name="Text Box 5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0" name="Text Box 59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1" name="Text Box 60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2" name="Text Box 6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3" name="Text Box 6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6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7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0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1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2" name="Text Box 5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3" name="Text Box 5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4" name="Text Box 5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5" name="Text Box 5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6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7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8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9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6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7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8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9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0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1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2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3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4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5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8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9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4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5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6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7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2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3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5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6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7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6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7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8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9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2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3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4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5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4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5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6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7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8" name="Text Box 59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9" name="Text Box 60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0" name="Text Box 6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1" name="Text Box 6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0" name="Text Box 51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1" name="Text Box 5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2" name="Text Box 5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3" name="Text Box 5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6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7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0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1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2" name="Text Box 5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3" name="Text Box 5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4" name="Text Box 5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5" name="Text Box 5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6" name="Text Box 59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7" name="Text Box 60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8" name="Text Box 6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9" name="Text Box 6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2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3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8" name="Text Box 5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9" name="Text Box 5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0" name="Text Box 5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1" name="Text Box 5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2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3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4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5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1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2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3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8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9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0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1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3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4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5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0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1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2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3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7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8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1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2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3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4" name="Text Box 59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5" name="Text Box 60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6" name="Text Box 6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7" name="Text Box 6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6" name="Text Box 51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7" name="Text Box 5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8" name="Text Box 5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9" name="Text Box 5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1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2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3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5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6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7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8" name="Text Box 5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9" name="Text Box 5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0" name="Text Box 5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1" name="Text Box 5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2" name="Text Box 59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3" name="Text Box 60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4" name="Text Box 6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5" name="Text Box 6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7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8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9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4" name="Text Box 5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5" name="Text Box 5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6" name="Text Box 5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7" name="Text Box 5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8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9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0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1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3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4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5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6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7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9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0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1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6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7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8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9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2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3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4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5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4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5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6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7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8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9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8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9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0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1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1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2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3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3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4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5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4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5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6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7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9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1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2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3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5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6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1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2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3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4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5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4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5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6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7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8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9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0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1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3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4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5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0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1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2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3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4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5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6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7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9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0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1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9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3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4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5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0" name="Text Box 59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1" name="Text Box 60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2" name="Text Box 6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3" name="Text Box 6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2" name="Text Box 51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3" name="Text Box 5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4" name="Text Box 5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5" name="Text Box 5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9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1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2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3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4" name="Text Box 5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5" name="Text Box 5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6" name="Text Box 5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7" name="Text Box 5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8" name="Text Box 59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9" name="Text Box 60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0" name="Text Box 6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1" name="Text Box 6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3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4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5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7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8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9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0" name="Text Box 5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1" name="Text Box 5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2" name="Text Box 5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3" name="Text Box 5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3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4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5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6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7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8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9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0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1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2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3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5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6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7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2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3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4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5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9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0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1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3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4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5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6" name="Text Box 59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7" name="Text Box 60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8" name="Text Box 6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9" name="Text Box 6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1" name="Text Box 5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5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3" name="Text Box 5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4" name="Text Box 59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5" name="Text Box 60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6" name="Text Box 6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7" name="Text Box 6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9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0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1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6" name="Text Box 5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7" name="Text Box 5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8" name="Text Box 5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9" name="Text Box 5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0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1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2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3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5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6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7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8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9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1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2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3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1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5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6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7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9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0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1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2" name="Text Box 59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3" name="Text Box 60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4" name="Text Box 6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5" name="Text Box 6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7" name="Text Box 5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9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0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1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3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4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5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9" name="Text Box 5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0" name="Text Box 59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1" name="Text Box 60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2" name="Text Box 6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3" name="Text Box 6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6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7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2" name="Text Box 5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3" name="Text Box 5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4" name="Text Box 5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5" name="Text Box 5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6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7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8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9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6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7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1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2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3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4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5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8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9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7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7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8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9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4" name="Text Box 59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5" name="Text Box 60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6" name="Text Box 6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7" name="Text Box 6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9" name="Text Box 5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7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1" name="Text Box 5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2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3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4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5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7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8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9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0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1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7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8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9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0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1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2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3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4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5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6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7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9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0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1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9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0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1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2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3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5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6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7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9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1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E78" sqref="E78"/>
    </sheetView>
  </sheetViews>
  <sheetFormatPr defaultRowHeight="15" x14ac:dyDescent="0.25"/>
  <cols>
    <col min="1" max="1" width="47.28515625" style="1" customWidth="1"/>
    <col min="2" max="2" width="9.42578125" style="1" customWidth="1"/>
    <col min="3" max="3" width="11.28515625" style="11" customWidth="1"/>
    <col min="4" max="4" width="11" style="11" customWidth="1"/>
    <col min="5" max="5" width="11.140625" style="11" customWidth="1"/>
    <col min="6" max="6" width="8.5703125" style="11" customWidth="1"/>
    <col min="7" max="7" width="9.5703125" style="11" customWidth="1"/>
    <col min="8" max="8" width="9.140625" style="11" customWidth="1"/>
    <col min="9" max="9" width="9.140625" style="1" customWidth="1"/>
    <col min="10" max="10" width="9.140625" style="1"/>
    <col min="11" max="11" width="9.140625" style="11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34" customFormat="1" ht="15" customHeight="1" x14ac:dyDescent="0.2">
      <c r="A1" s="48" t="s">
        <v>112</v>
      </c>
      <c r="B1" s="48"/>
      <c r="C1" s="48"/>
      <c r="D1" s="48"/>
      <c r="E1" s="48"/>
      <c r="F1" s="48"/>
      <c r="G1" s="48"/>
    </row>
    <row r="2" spans="1:11" s="34" customFormat="1" ht="15" customHeight="1" x14ac:dyDescent="0.2">
      <c r="A2" s="48" t="s">
        <v>113</v>
      </c>
      <c r="B2" s="48"/>
      <c r="C2" s="48"/>
      <c r="D2" s="48"/>
      <c r="E2" s="48"/>
      <c r="F2" s="48"/>
      <c r="G2" s="48"/>
    </row>
    <row r="3" spans="1:11" s="34" customFormat="1" ht="15" customHeight="1" x14ac:dyDescent="0.2">
      <c r="A3" s="48" t="s">
        <v>114</v>
      </c>
      <c r="B3" s="48"/>
      <c r="C3" s="48"/>
      <c r="D3" s="48"/>
      <c r="E3" s="48"/>
      <c r="F3" s="48"/>
      <c r="G3" s="48"/>
    </row>
    <row r="4" spans="1:11" s="34" customFormat="1" ht="15" customHeight="1" x14ac:dyDescent="0.2">
      <c r="A4" s="48" t="s">
        <v>115</v>
      </c>
      <c r="B4" s="48"/>
      <c r="C4" s="48"/>
      <c r="D4" s="48"/>
      <c r="E4" s="48"/>
      <c r="F4" s="48"/>
      <c r="G4" s="48"/>
    </row>
    <row r="5" spans="1:11" s="5" customFormat="1" ht="51" x14ac:dyDescent="0.2">
      <c r="A5" s="7" t="s">
        <v>0</v>
      </c>
      <c r="B5" s="3" t="s">
        <v>116</v>
      </c>
      <c r="C5" s="59" t="s">
        <v>117</v>
      </c>
      <c r="D5" s="59" t="s">
        <v>118</v>
      </c>
      <c r="E5" s="59" t="s">
        <v>119</v>
      </c>
      <c r="F5" s="59" t="s">
        <v>120</v>
      </c>
      <c r="G5" s="59" t="s">
        <v>121</v>
      </c>
      <c r="I5" s="4"/>
      <c r="J5" s="4"/>
    </row>
    <row r="6" spans="1:11" s="5" customFormat="1" ht="12.75" x14ac:dyDescent="0.2">
      <c r="A6" s="6" t="s">
        <v>1</v>
      </c>
      <c r="B6" s="3"/>
      <c r="C6" s="59"/>
      <c r="D6" s="59">
        <v>6194.4</v>
      </c>
      <c r="E6" s="59"/>
      <c r="F6" s="59"/>
      <c r="G6" s="59"/>
      <c r="I6" s="4"/>
      <c r="J6" s="4"/>
    </row>
    <row r="7" spans="1:11" s="5" customFormat="1" ht="12.75" x14ac:dyDescent="0.2">
      <c r="A7" s="7" t="s">
        <v>2</v>
      </c>
      <c r="B7" s="2"/>
      <c r="C7" s="59">
        <f>C8+C13</f>
        <v>71686.7</v>
      </c>
      <c r="D7" s="59">
        <f>D8+D13</f>
        <v>71463.7</v>
      </c>
      <c r="E7" s="59">
        <f>E8+E13</f>
        <v>100</v>
      </c>
      <c r="F7" s="60">
        <f t="shared" ref="F7:F14" si="0">D7/C7*100</f>
        <v>99.688924165849457</v>
      </c>
      <c r="G7" s="61">
        <f>C7-D7</f>
        <v>223</v>
      </c>
      <c r="H7" s="4"/>
      <c r="I7" s="4"/>
      <c r="J7" s="4"/>
      <c r="K7" s="4"/>
    </row>
    <row r="8" spans="1:11" s="5" customFormat="1" ht="12.75" x14ac:dyDescent="0.2">
      <c r="A8" s="62" t="s">
        <v>3</v>
      </c>
      <c r="B8" s="3">
        <v>10000</v>
      </c>
      <c r="C8" s="63">
        <f>C9+C10+C11+C12</f>
        <v>55308.899999999994</v>
      </c>
      <c r="D8" s="63">
        <f>D9+D10+D11+D12</f>
        <v>55379</v>
      </c>
      <c r="E8" s="63">
        <f>D8/D7*100</f>
        <v>77.492489193814478</v>
      </c>
      <c r="F8" s="60">
        <f t="shared" si="0"/>
        <v>100.12674271229405</v>
      </c>
      <c r="G8" s="63"/>
      <c r="H8" s="4"/>
      <c r="I8" s="4"/>
      <c r="J8" s="4"/>
      <c r="K8" s="4"/>
    </row>
    <row r="9" spans="1:11" s="5" customFormat="1" ht="12.75" x14ac:dyDescent="0.2">
      <c r="A9" s="62" t="s">
        <v>4</v>
      </c>
      <c r="B9" s="3">
        <v>10500</v>
      </c>
      <c r="C9" s="63">
        <v>51052.5</v>
      </c>
      <c r="D9" s="63">
        <v>51134.3</v>
      </c>
      <c r="E9" s="63">
        <f>D9/D7*100</f>
        <v>71.552830318049587</v>
      </c>
      <c r="F9" s="60">
        <f t="shared" si="0"/>
        <v>100.16022721708046</v>
      </c>
      <c r="G9" s="61"/>
      <c r="H9" s="4"/>
      <c r="I9" s="4"/>
      <c r="J9" s="4"/>
      <c r="K9" s="4"/>
    </row>
    <row r="10" spans="1:11" s="5" customFormat="1" ht="25.5" x14ac:dyDescent="0.2">
      <c r="A10" s="62" t="s">
        <v>5</v>
      </c>
      <c r="B10" s="3">
        <v>11300</v>
      </c>
      <c r="C10" s="63">
        <v>25</v>
      </c>
      <c r="D10" s="63">
        <v>17</v>
      </c>
      <c r="E10" s="63">
        <f>D10/D7*100</f>
        <v>2.3788300913610685E-2</v>
      </c>
      <c r="F10" s="60">
        <f t="shared" si="0"/>
        <v>68</v>
      </c>
      <c r="G10" s="61">
        <f t="shared" ref="G10:G15" si="1">C10-D10</f>
        <v>8</v>
      </c>
      <c r="H10" s="4"/>
      <c r="I10" s="4"/>
      <c r="J10" s="4"/>
    </row>
    <row r="11" spans="1:11" s="5" customFormat="1" ht="12.75" x14ac:dyDescent="0.2">
      <c r="A11" s="62" t="s">
        <v>6</v>
      </c>
      <c r="B11" s="3">
        <v>11600</v>
      </c>
      <c r="C11" s="63">
        <v>4226.2</v>
      </c>
      <c r="D11" s="63">
        <v>4222.5</v>
      </c>
      <c r="E11" s="63">
        <f>D11/D7*100</f>
        <v>5.9085941533953603</v>
      </c>
      <c r="F11" s="60">
        <f t="shared" si="0"/>
        <v>99.912450901519094</v>
      </c>
      <c r="G11" s="61">
        <f t="shared" si="1"/>
        <v>3.6999999999998181</v>
      </c>
      <c r="H11" s="4"/>
      <c r="I11" s="4"/>
      <c r="J11" s="4"/>
    </row>
    <row r="12" spans="1:11" s="5" customFormat="1" ht="12.75" x14ac:dyDescent="0.2">
      <c r="A12" s="62" t="s">
        <v>122</v>
      </c>
      <c r="B12" s="3">
        <v>11700</v>
      </c>
      <c r="C12" s="63">
        <v>5.2</v>
      </c>
      <c r="D12" s="63">
        <v>5.2</v>
      </c>
      <c r="E12" s="63">
        <f>D12/D8*100</f>
        <v>9.389840914426047E-3</v>
      </c>
      <c r="F12" s="60">
        <f t="shared" si="0"/>
        <v>100</v>
      </c>
      <c r="G12" s="61">
        <f t="shared" si="1"/>
        <v>0</v>
      </c>
      <c r="H12" s="4"/>
      <c r="I12" s="4"/>
      <c r="J12" s="4"/>
    </row>
    <row r="13" spans="1:11" s="5" customFormat="1" ht="12.75" x14ac:dyDescent="0.2">
      <c r="A13" s="62" t="s">
        <v>7</v>
      </c>
      <c r="B13" s="3">
        <v>20000</v>
      </c>
      <c r="C13" s="60">
        <f>C14</f>
        <v>16377.8</v>
      </c>
      <c r="D13" s="60">
        <f>D14</f>
        <v>16084.7</v>
      </c>
      <c r="E13" s="63">
        <f>D13/D7*100</f>
        <v>22.507510806185522</v>
      </c>
      <c r="F13" s="60">
        <f t="shared" si="0"/>
        <v>98.21038234683536</v>
      </c>
      <c r="G13" s="61">
        <f t="shared" si="1"/>
        <v>293.09999999999854</v>
      </c>
      <c r="H13" s="4"/>
      <c r="I13" s="4"/>
      <c r="J13" s="4"/>
    </row>
    <row r="14" spans="1:11" s="5" customFormat="1" ht="38.25" x14ac:dyDescent="0.2">
      <c r="A14" s="62" t="s">
        <v>8</v>
      </c>
      <c r="B14" s="3">
        <v>20200</v>
      </c>
      <c r="C14" s="60">
        <v>16377.8</v>
      </c>
      <c r="D14" s="60">
        <v>16084.7</v>
      </c>
      <c r="E14" s="63">
        <f>D14/D7*100</f>
        <v>22.507510806185522</v>
      </c>
      <c r="F14" s="60">
        <f t="shared" si="0"/>
        <v>98.21038234683536</v>
      </c>
      <c r="G14" s="61">
        <f t="shared" si="1"/>
        <v>293.09999999999854</v>
      </c>
      <c r="H14" s="4"/>
      <c r="I14" s="4"/>
      <c r="J14" s="4"/>
    </row>
    <row r="15" spans="1:11" s="5" customFormat="1" ht="12.75" x14ac:dyDescent="0.2">
      <c r="A15" s="6" t="s">
        <v>9</v>
      </c>
      <c r="B15" s="64"/>
      <c r="C15" s="65"/>
      <c r="D15" s="65"/>
      <c r="E15" s="65"/>
      <c r="F15" s="65"/>
      <c r="G15" s="65"/>
      <c r="H15" s="4"/>
      <c r="I15" s="4"/>
      <c r="J15" s="4"/>
    </row>
    <row r="16" spans="1:11" s="5" customFormat="1" ht="12.75" x14ac:dyDescent="0.2">
      <c r="A16" s="6" t="s">
        <v>10</v>
      </c>
      <c r="B16" s="15" t="s">
        <v>11</v>
      </c>
      <c r="C16" s="66">
        <f>C17+C18+C19+C20+C21</f>
        <v>17500.899999999998</v>
      </c>
      <c r="D16" s="66">
        <f>D17+D18+D19+D20+D21</f>
        <v>17240.2</v>
      </c>
      <c r="E16" s="67">
        <f>D16/D44*100</f>
        <v>24.281048467170969</v>
      </c>
      <c r="F16" s="68">
        <f>D16/C16*100</f>
        <v>98.510362324223337</v>
      </c>
      <c r="G16" s="61">
        <f>C16-D16</f>
        <v>260.69999999999709</v>
      </c>
      <c r="H16" s="4"/>
      <c r="I16" s="4"/>
      <c r="J16" s="4"/>
    </row>
    <row r="17" spans="1:10" s="5" customFormat="1" ht="31.5" customHeight="1" x14ac:dyDescent="0.2">
      <c r="A17" s="6" t="s">
        <v>12</v>
      </c>
      <c r="B17" s="15" t="s">
        <v>13</v>
      </c>
      <c r="C17" s="69">
        <v>1348.6</v>
      </c>
      <c r="D17" s="69">
        <v>1337.1</v>
      </c>
      <c r="E17" s="67">
        <f>D17/D44*100</f>
        <v>1.8831678231954556</v>
      </c>
      <c r="F17" s="68">
        <f t="shared" ref="F17:F44" si="2">D17/C17*100</f>
        <v>99.147263829156159</v>
      </c>
      <c r="G17" s="61">
        <f t="shared" ref="G17:G25" si="3">C17-D17</f>
        <v>11.5</v>
      </c>
      <c r="H17" s="4"/>
      <c r="I17" s="4"/>
      <c r="J17" s="4"/>
    </row>
    <row r="18" spans="1:10" s="5" customFormat="1" ht="44.25" customHeight="1" x14ac:dyDescent="0.2">
      <c r="A18" s="6" t="s">
        <v>14</v>
      </c>
      <c r="B18" s="15" t="s">
        <v>15</v>
      </c>
      <c r="C18" s="67">
        <v>1748.3</v>
      </c>
      <c r="D18" s="67">
        <v>1711.2</v>
      </c>
      <c r="E18" s="67">
        <f>D18/D44*100</f>
        <v>2.4100491953122911</v>
      </c>
      <c r="F18" s="68">
        <f t="shared" si="2"/>
        <v>97.877938568895502</v>
      </c>
      <c r="G18" s="61">
        <f t="shared" si="3"/>
        <v>37.099999999999909</v>
      </c>
      <c r="H18" s="4"/>
      <c r="I18" s="4"/>
      <c r="J18" s="4"/>
    </row>
    <row r="19" spans="1:10" s="5" customFormat="1" ht="57" customHeight="1" x14ac:dyDescent="0.2">
      <c r="A19" s="6" t="s">
        <v>123</v>
      </c>
      <c r="B19" s="15" t="s">
        <v>16</v>
      </c>
      <c r="C19" s="67">
        <v>14092.2</v>
      </c>
      <c r="D19" s="67">
        <v>13980.1</v>
      </c>
      <c r="E19" s="67">
        <f>D19/D44*100</f>
        <v>19.689532933254654</v>
      </c>
      <c r="F19" s="68">
        <f t="shared" si="2"/>
        <v>99.20452448872426</v>
      </c>
      <c r="G19" s="61">
        <f t="shared" si="3"/>
        <v>112.10000000000036</v>
      </c>
      <c r="H19" s="4"/>
      <c r="I19" s="4"/>
      <c r="J19" s="4"/>
    </row>
    <row r="20" spans="1:10" s="5" customFormat="1" ht="12.75" x14ac:dyDescent="0.2">
      <c r="A20" s="6" t="s">
        <v>17</v>
      </c>
      <c r="B20" s="70" t="s">
        <v>18</v>
      </c>
      <c r="C20" s="67">
        <v>100</v>
      </c>
      <c r="D20" s="67">
        <v>0</v>
      </c>
      <c r="E20" s="67">
        <f>D20/D44*100</f>
        <v>0</v>
      </c>
      <c r="F20" s="68">
        <f t="shared" si="2"/>
        <v>0</v>
      </c>
      <c r="G20" s="61">
        <f t="shared" si="3"/>
        <v>100</v>
      </c>
      <c r="H20" s="4"/>
      <c r="I20" s="4"/>
      <c r="J20" s="4"/>
    </row>
    <row r="21" spans="1:10" s="5" customFormat="1" ht="18.75" customHeight="1" x14ac:dyDescent="0.2">
      <c r="A21" s="6" t="s">
        <v>19</v>
      </c>
      <c r="B21" s="70" t="s">
        <v>20</v>
      </c>
      <c r="C21" s="67">
        <v>211.8</v>
      </c>
      <c r="D21" s="67">
        <v>211.8</v>
      </c>
      <c r="E21" s="67">
        <v>0.6</v>
      </c>
      <c r="F21" s="68">
        <f t="shared" si="2"/>
        <v>100</v>
      </c>
      <c r="G21" s="61">
        <f t="shared" si="3"/>
        <v>0</v>
      </c>
      <c r="H21" s="4"/>
      <c r="I21" s="4"/>
      <c r="J21" s="4"/>
    </row>
    <row r="22" spans="1:10" s="5" customFormat="1" ht="25.5" x14ac:dyDescent="0.2">
      <c r="A22" s="6" t="s">
        <v>21</v>
      </c>
      <c r="B22" s="70" t="s">
        <v>22</v>
      </c>
      <c r="C22" s="71">
        <v>57.6</v>
      </c>
      <c r="D22" s="71">
        <f>D23</f>
        <v>57.6</v>
      </c>
      <c r="E22" s="67">
        <f>D22/D44*100</f>
        <v>8.1123675578534338E-2</v>
      </c>
      <c r="F22" s="68">
        <f t="shared" si="2"/>
        <v>100</v>
      </c>
      <c r="G22" s="71">
        <f>G23</f>
        <v>0</v>
      </c>
      <c r="H22" s="4"/>
      <c r="I22" s="4"/>
      <c r="J22" s="4"/>
    </row>
    <row r="23" spans="1:10" s="5" customFormat="1" ht="38.25" x14ac:dyDescent="0.2">
      <c r="A23" s="6" t="s">
        <v>23</v>
      </c>
      <c r="B23" s="70" t="s">
        <v>24</v>
      </c>
      <c r="C23" s="71">
        <v>57.6</v>
      </c>
      <c r="D23" s="71">
        <v>57.6</v>
      </c>
      <c r="E23" s="67">
        <f>D23/D44*100</f>
        <v>8.1123675578534338E-2</v>
      </c>
      <c r="F23" s="68">
        <f t="shared" si="2"/>
        <v>100</v>
      </c>
      <c r="G23" s="61">
        <f>C23-D23</f>
        <v>0</v>
      </c>
      <c r="H23" s="4"/>
      <c r="I23" s="4"/>
      <c r="J23" s="4"/>
    </row>
    <row r="24" spans="1:10" s="5" customFormat="1" ht="12.75" x14ac:dyDescent="0.2">
      <c r="A24" s="6" t="s">
        <v>25</v>
      </c>
      <c r="B24" s="15" t="s">
        <v>26</v>
      </c>
      <c r="C24" s="67">
        <f>C25+C26</f>
        <v>179.5</v>
      </c>
      <c r="D24" s="67">
        <f>D25+D26</f>
        <v>179.5</v>
      </c>
      <c r="E24" s="67">
        <f>D24/D44*100</f>
        <v>0.25280728761018945</v>
      </c>
      <c r="F24" s="68">
        <f t="shared" si="2"/>
        <v>100</v>
      </c>
      <c r="G24" s="61">
        <f t="shared" si="3"/>
        <v>0</v>
      </c>
      <c r="H24" s="4"/>
      <c r="I24" s="4"/>
      <c r="J24" s="4"/>
    </row>
    <row r="25" spans="1:10" s="5" customFormat="1" ht="12.75" x14ac:dyDescent="0.2">
      <c r="A25" s="6" t="s">
        <v>27</v>
      </c>
      <c r="B25" s="15" t="s">
        <v>28</v>
      </c>
      <c r="C25" s="67">
        <v>179.5</v>
      </c>
      <c r="D25" s="67">
        <v>179.5</v>
      </c>
      <c r="E25" s="67">
        <f>D25/D44*100</f>
        <v>0.25280728761018945</v>
      </c>
      <c r="F25" s="68">
        <f t="shared" si="2"/>
        <v>100</v>
      </c>
      <c r="G25" s="61">
        <f t="shared" si="3"/>
        <v>0</v>
      </c>
      <c r="H25" s="4"/>
      <c r="I25" s="4"/>
      <c r="J25" s="4"/>
    </row>
    <row r="26" spans="1:10" s="5" customFormat="1" ht="12.75" x14ac:dyDescent="0.2">
      <c r="A26" s="6" t="s">
        <v>29</v>
      </c>
      <c r="B26" s="72" t="s">
        <v>30</v>
      </c>
      <c r="C26" s="67">
        <v>0</v>
      </c>
      <c r="D26" s="67">
        <v>0</v>
      </c>
      <c r="E26" s="67">
        <f>D26/D44*100</f>
        <v>0</v>
      </c>
      <c r="F26" s="68">
        <v>0</v>
      </c>
      <c r="G26" s="61">
        <f>C26-D26</f>
        <v>0</v>
      </c>
      <c r="H26" s="4"/>
      <c r="I26" s="4"/>
      <c r="J26" s="4"/>
    </row>
    <row r="27" spans="1:10" s="5" customFormat="1" ht="12.75" x14ac:dyDescent="0.2">
      <c r="A27" s="6" t="s">
        <v>31</v>
      </c>
      <c r="B27" s="15" t="s">
        <v>32</v>
      </c>
      <c r="C27" s="67">
        <f>C28+C29</f>
        <v>32787.1</v>
      </c>
      <c r="D27" s="67">
        <f>D28+D29</f>
        <v>32718.9</v>
      </c>
      <c r="E27" s="67">
        <f>D27/D44*100</f>
        <v>46.081205362612977</v>
      </c>
      <c r="F27" s="68">
        <f t="shared" si="2"/>
        <v>99.791991362456585</v>
      </c>
      <c r="G27" s="61">
        <f t="shared" ref="G27:G44" si="4">C27-D27</f>
        <v>68.19999999999709</v>
      </c>
      <c r="H27" s="4"/>
      <c r="I27" s="4"/>
      <c r="J27" s="4"/>
    </row>
    <row r="28" spans="1:10" s="5" customFormat="1" ht="12.75" x14ac:dyDescent="0.2">
      <c r="A28" s="6" t="s">
        <v>33</v>
      </c>
      <c r="B28" s="70" t="s">
        <v>34</v>
      </c>
      <c r="C28" s="67">
        <v>25854.7</v>
      </c>
      <c r="D28" s="67">
        <v>25832</v>
      </c>
      <c r="E28" s="67">
        <f>D28/D44*100</f>
        <v>36.381715061539914</v>
      </c>
      <c r="F28" s="68">
        <f t="shared" si="2"/>
        <v>99.912201649990124</v>
      </c>
      <c r="G28" s="61">
        <f t="shared" si="4"/>
        <v>22.700000000000728</v>
      </c>
      <c r="H28" s="4"/>
      <c r="I28" s="4"/>
      <c r="J28" s="4"/>
    </row>
    <row r="29" spans="1:10" s="5" customFormat="1" ht="25.5" x14ac:dyDescent="0.2">
      <c r="A29" s="6" t="s">
        <v>35</v>
      </c>
      <c r="B29" s="73" t="s">
        <v>36</v>
      </c>
      <c r="C29" s="67">
        <v>6932.4</v>
      </c>
      <c r="D29" s="67">
        <v>6886.9</v>
      </c>
      <c r="E29" s="67">
        <f>D29/D44*100</f>
        <v>9.6994903010730571</v>
      </c>
      <c r="F29" s="68">
        <f t="shared" si="2"/>
        <v>99.34366164676014</v>
      </c>
      <c r="G29" s="61">
        <f t="shared" si="4"/>
        <v>45.5</v>
      </c>
      <c r="H29" s="4"/>
      <c r="I29" s="4"/>
      <c r="J29" s="4"/>
    </row>
    <row r="30" spans="1:10" s="5" customFormat="1" ht="12.75" x14ac:dyDescent="0.2">
      <c r="A30" s="6" t="s">
        <v>37</v>
      </c>
      <c r="B30" s="73" t="s">
        <v>38</v>
      </c>
      <c r="C30" s="67">
        <f>C31</f>
        <v>40.200000000000003</v>
      </c>
      <c r="D30" s="67">
        <f>D31</f>
        <v>40.200000000000003</v>
      </c>
      <c r="E30" s="67">
        <f>D30/D44*100</f>
        <v>5.6617565247518764E-2</v>
      </c>
      <c r="F30" s="68">
        <f t="shared" si="2"/>
        <v>100</v>
      </c>
      <c r="G30" s="61">
        <f t="shared" si="4"/>
        <v>0</v>
      </c>
      <c r="H30" s="4"/>
      <c r="I30" s="4"/>
      <c r="J30" s="4"/>
    </row>
    <row r="31" spans="1:10" s="5" customFormat="1" ht="12.75" x14ac:dyDescent="0.2">
      <c r="A31" s="6" t="s">
        <v>39</v>
      </c>
      <c r="B31" s="73" t="s">
        <v>40</v>
      </c>
      <c r="C31" s="67">
        <v>40.200000000000003</v>
      </c>
      <c r="D31" s="67">
        <v>40.200000000000003</v>
      </c>
      <c r="E31" s="67">
        <f>D31/D44*100</f>
        <v>5.6617565247518764E-2</v>
      </c>
      <c r="F31" s="68">
        <f t="shared" si="2"/>
        <v>100</v>
      </c>
      <c r="G31" s="61">
        <f t="shared" si="4"/>
        <v>0</v>
      </c>
      <c r="H31" s="4"/>
      <c r="I31" s="4"/>
      <c r="J31" s="4"/>
    </row>
    <row r="32" spans="1:10" s="5" customFormat="1" ht="12.75" x14ac:dyDescent="0.2">
      <c r="A32" s="6" t="s">
        <v>41</v>
      </c>
      <c r="B32" s="15" t="s">
        <v>42</v>
      </c>
      <c r="C32" s="67">
        <f>C34+C33</f>
        <v>87.1</v>
      </c>
      <c r="D32" s="69">
        <f>D34+D33</f>
        <v>58.8</v>
      </c>
      <c r="E32" s="67">
        <f>D32/D44*100</f>
        <v>8.2813752153087145E-2</v>
      </c>
      <c r="F32" s="68">
        <f t="shared" si="2"/>
        <v>67.508610792192883</v>
      </c>
      <c r="G32" s="61">
        <f t="shared" si="4"/>
        <v>28.299999999999997</v>
      </c>
      <c r="H32" s="4"/>
      <c r="I32" s="4"/>
      <c r="J32" s="4"/>
    </row>
    <row r="33" spans="1:11" s="5" customFormat="1" ht="25.5" x14ac:dyDescent="0.2">
      <c r="A33" s="6" t="s">
        <v>43</v>
      </c>
      <c r="B33" s="15" t="s">
        <v>44</v>
      </c>
      <c r="C33" s="67">
        <v>53.5</v>
      </c>
      <c r="D33" s="67">
        <v>25.2</v>
      </c>
      <c r="E33" s="67">
        <f>D33/D44*100</f>
        <v>3.5491608065608776E-2</v>
      </c>
      <c r="F33" s="68">
        <f t="shared" si="2"/>
        <v>47.102803738317753</v>
      </c>
      <c r="G33" s="61">
        <f t="shared" si="4"/>
        <v>28.3</v>
      </c>
      <c r="H33" s="4"/>
      <c r="I33" s="4"/>
      <c r="J33" s="4"/>
    </row>
    <row r="34" spans="1:11" s="5" customFormat="1" ht="12.75" x14ac:dyDescent="0.2">
      <c r="A34" s="6" t="s">
        <v>45</v>
      </c>
      <c r="B34" s="15" t="s">
        <v>124</v>
      </c>
      <c r="C34" s="67">
        <v>33.6</v>
      </c>
      <c r="D34" s="67">
        <v>33.6</v>
      </c>
      <c r="E34" s="67">
        <f>D34/D44*100</f>
        <v>4.7322144087478368E-2</v>
      </c>
      <c r="F34" s="68">
        <f t="shared" si="2"/>
        <v>100</v>
      </c>
      <c r="G34" s="61">
        <f t="shared" si="4"/>
        <v>0</v>
      </c>
      <c r="H34" s="4"/>
      <c r="I34" s="4"/>
      <c r="J34" s="4"/>
    </row>
    <row r="35" spans="1:11" s="5" customFormat="1" ht="12.75" x14ac:dyDescent="0.2">
      <c r="A35" s="6" t="s">
        <v>46</v>
      </c>
      <c r="B35" s="15" t="s">
        <v>47</v>
      </c>
      <c r="C35" s="71">
        <f>C36</f>
        <v>7488.9</v>
      </c>
      <c r="D35" s="71">
        <f>D36</f>
        <v>7488.8</v>
      </c>
      <c r="E35" s="67">
        <f>D35/D44*100</f>
        <v>10.547204542925833</v>
      </c>
      <c r="F35" s="68">
        <f t="shared" si="2"/>
        <v>99.998664690408475</v>
      </c>
      <c r="G35" s="71">
        <f>G36</f>
        <v>9.9999999999454303E-2</v>
      </c>
      <c r="H35" s="4"/>
      <c r="I35" s="4"/>
      <c r="J35" s="4"/>
    </row>
    <row r="36" spans="1:11" s="5" customFormat="1" ht="12.75" x14ac:dyDescent="0.2">
      <c r="A36" s="6" t="s">
        <v>48</v>
      </c>
      <c r="B36" s="15" t="s">
        <v>49</v>
      </c>
      <c r="C36" s="71">
        <v>7488.9</v>
      </c>
      <c r="D36" s="71">
        <v>7488.8</v>
      </c>
      <c r="E36" s="67">
        <f>D36/D44*100</f>
        <v>10.547204542925833</v>
      </c>
      <c r="F36" s="68">
        <f t="shared" si="2"/>
        <v>99.998664690408475</v>
      </c>
      <c r="G36" s="61">
        <f>C36-D36</f>
        <v>9.9999999999454303E-2</v>
      </c>
      <c r="H36" s="4"/>
      <c r="I36" s="4"/>
      <c r="J36" s="4"/>
    </row>
    <row r="37" spans="1:11" s="5" customFormat="1" ht="12.75" x14ac:dyDescent="0.2">
      <c r="A37" s="6" t="s">
        <v>125</v>
      </c>
      <c r="B37" s="73" t="s">
        <v>50</v>
      </c>
      <c r="C37" s="71">
        <f>C38+C39</f>
        <v>11361.1</v>
      </c>
      <c r="D37" s="71">
        <f>D38+D39</f>
        <v>11034.4</v>
      </c>
      <c r="E37" s="67">
        <f>D37/D44*100</f>
        <v>15.540817461871168</v>
      </c>
      <c r="F37" s="68">
        <f t="shared" si="2"/>
        <v>97.12439816567057</v>
      </c>
      <c r="G37" s="61">
        <f t="shared" si="4"/>
        <v>326.70000000000073</v>
      </c>
      <c r="H37" s="4"/>
      <c r="I37" s="4"/>
      <c r="J37" s="4"/>
    </row>
    <row r="38" spans="1:11" s="5" customFormat="1" ht="12.75" x14ac:dyDescent="0.2">
      <c r="A38" s="6" t="s">
        <v>51</v>
      </c>
      <c r="B38" s="73" t="s">
        <v>126</v>
      </c>
      <c r="C38" s="71">
        <v>643</v>
      </c>
      <c r="D38" s="71">
        <v>587.6</v>
      </c>
      <c r="E38" s="67">
        <f>D38/D44*100</f>
        <v>0.82757416267268713</v>
      </c>
      <c r="F38" s="68">
        <f t="shared" si="2"/>
        <v>91.384136858475898</v>
      </c>
      <c r="G38" s="61">
        <f t="shared" si="4"/>
        <v>55.399999999999977</v>
      </c>
      <c r="H38" s="4"/>
      <c r="I38" s="4"/>
      <c r="J38" s="4"/>
    </row>
    <row r="39" spans="1:11" s="5" customFormat="1" ht="12.75" x14ac:dyDescent="0.2">
      <c r="A39" s="6" t="s">
        <v>52</v>
      </c>
      <c r="B39" s="15" t="s">
        <v>53</v>
      </c>
      <c r="C39" s="74">
        <v>10718.1</v>
      </c>
      <c r="D39" s="74">
        <v>10446.799999999999</v>
      </c>
      <c r="E39" s="67">
        <f>D39/D44*100</f>
        <v>14.713243299198481</v>
      </c>
      <c r="F39" s="68">
        <f t="shared" si="2"/>
        <v>97.468767785335075</v>
      </c>
      <c r="G39" s="61">
        <f t="shared" si="4"/>
        <v>271.30000000000109</v>
      </c>
      <c r="H39" s="4"/>
      <c r="I39" s="4"/>
      <c r="J39" s="4"/>
    </row>
    <row r="40" spans="1:11" s="5" customFormat="1" ht="12.75" x14ac:dyDescent="0.2">
      <c r="A40" s="8" t="s">
        <v>54</v>
      </c>
      <c r="B40" s="70" t="s">
        <v>55</v>
      </c>
      <c r="C40" s="71">
        <f>C41</f>
        <v>327.7</v>
      </c>
      <c r="D40" s="71">
        <f>D41</f>
        <v>327.7</v>
      </c>
      <c r="E40" s="71">
        <f>E41</f>
        <v>0.4615317445674601</v>
      </c>
      <c r="F40" s="68">
        <f t="shared" si="2"/>
        <v>100</v>
      </c>
      <c r="G40" s="71">
        <f>G41</f>
        <v>0</v>
      </c>
      <c r="H40" s="4"/>
      <c r="I40" s="4"/>
      <c r="J40" s="4"/>
    </row>
    <row r="41" spans="1:11" s="5" customFormat="1" ht="12.75" x14ac:dyDescent="0.2">
      <c r="A41" s="8" t="s">
        <v>56</v>
      </c>
      <c r="B41" s="70" t="s">
        <v>57</v>
      </c>
      <c r="C41" s="71">
        <v>327.7</v>
      </c>
      <c r="D41" s="71">
        <v>327.7</v>
      </c>
      <c r="E41" s="67">
        <f>D41/D44*100</f>
        <v>0.4615317445674601</v>
      </c>
      <c r="F41" s="68">
        <f t="shared" si="2"/>
        <v>100</v>
      </c>
      <c r="G41" s="61">
        <f t="shared" si="4"/>
        <v>0</v>
      </c>
      <c r="H41" s="4"/>
      <c r="I41" s="4"/>
      <c r="J41" s="4"/>
    </row>
    <row r="42" spans="1:11" s="5" customFormat="1" ht="12.75" x14ac:dyDescent="0.2">
      <c r="A42" s="6" t="s">
        <v>58</v>
      </c>
      <c r="B42" s="70" t="s">
        <v>59</v>
      </c>
      <c r="C42" s="71">
        <f>C43</f>
        <v>1856.6</v>
      </c>
      <c r="D42" s="71">
        <f>D43</f>
        <v>1856.6</v>
      </c>
      <c r="E42" s="71">
        <f>E43</f>
        <v>2.614830140262272</v>
      </c>
      <c r="F42" s="68">
        <f t="shared" si="2"/>
        <v>100</v>
      </c>
      <c r="G42" s="71">
        <f>G43</f>
        <v>0</v>
      </c>
      <c r="H42" s="4"/>
      <c r="I42" s="4"/>
      <c r="J42" s="4"/>
    </row>
    <row r="43" spans="1:11" s="5" customFormat="1" ht="12.75" x14ac:dyDescent="0.2">
      <c r="A43" s="9" t="s">
        <v>60</v>
      </c>
      <c r="B43" s="70" t="s">
        <v>61</v>
      </c>
      <c r="C43" s="71">
        <v>1856.6</v>
      </c>
      <c r="D43" s="71">
        <v>1856.6</v>
      </c>
      <c r="E43" s="67">
        <f>D43/D44*100</f>
        <v>2.614830140262272</v>
      </c>
      <c r="F43" s="68">
        <f t="shared" si="2"/>
        <v>100</v>
      </c>
      <c r="G43" s="61">
        <f t="shared" si="4"/>
        <v>0</v>
      </c>
      <c r="H43" s="4"/>
      <c r="I43" s="4"/>
      <c r="J43" s="4"/>
    </row>
    <row r="44" spans="1:11" s="5" customFormat="1" ht="13.5" thickBot="1" x14ac:dyDescent="0.25">
      <c r="A44" s="75" t="s">
        <v>62</v>
      </c>
      <c r="B44" s="76"/>
      <c r="C44" s="77">
        <f>C16+C22+C24+C27+C35+C37+C40+C42+C32+C30</f>
        <v>71686.7</v>
      </c>
      <c r="D44" s="77">
        <f>D16+D22+D24+D27+D35+D37+D40+D42+D32+D30</f>
        <v>71002.7</v>
      </c>
      <c r="E44" s="77">
        <f>E16+E22+E24+E27+E35+E37+E40+E42+E32+E30</f>
        <v>100.00000000000003</v>
      </c>
      <c r="F44" s="68">
        <f t="shared" si="2"/>
        <v>99.045848114085317</v>
      </c>
      <c r="G44" s="61">
        <f t="shared" si="4"/>
        <v>684</v>
      </c>
      <c r="H44" s="4"/>
      <c r="I44" s="4"/>
      <c r="J44" s="4"/>
    </row>
    <row r="45" spans="1:11" s="5" customFormat="1" ht="12.75" x14ac:dyDescent="0.2">
      <c r="A45" s="10" t="s">
        <v>63</v>
      </c>
      <c r="B45" s="28"/>
      <c r="C45" s="78"/>
      <c r="D45" s="78">
        <f>D7-D44</f>
        <v>461</v>
      </c>
      <c r="E45" s="78"/>
      <c r="F45" s="79"/>
      <c r="G45" s="78"/>
      <c r="H45" s="4"/>
      <c r="I45" s="4"/>
      <c r="J45" s="4"/>
    </row>
    <row r="46" spans="1:11" s="5" customFormat="1" ht="16.5" customHeight="1" x14ac:dyDescent="0.2">
      <c r="A46" s="6" t="s">
        <v>64</v>
      </c>
      <c r="B46" s="28"/>
      <c r="C46" s="78"/>
      <c r="D46" s="78">
        <f>(D6+D7)-D44</f>
        <v>6655.3999999999942</v>
      </c>
      <c r="E46" s="78"/>
      <c r="F46" s="79"/>
      <c r="G46" s="78"/>
      <c r="H46" s="4"/>
      <c r="I46" s="4"/>
      <c r="J46" s="4"/>
    </row>
    <row r="48" spans="1:11" ht="47.25" customHeight="1" x14ac:dyDescent="0.25">
      <c r="A48" s="38" t="s">
        <v>127</v>
      </c>
      <c r="B48" s="38"/>
      <c r="C48" s="38"/>
      <c r="D48" s="38"/>
      <c r="E48" s="38"/>
      <c r="F48" s="38"/>
      <c r="G48" s="1"/>
      <c r="H48" s="1"/>
      <c r="K48" s="1"/>
    </row>
    <row r="49" spans="1:6" s="13" customFormat="1" ht="63.75" x14ac:dyDescent="0.25">
      <c r="A49" s="12" t="s">
        <v>65</v>
      </c>
      <c r="B49" s="39" t="s">
        <v>128</v>
      </c>
      <c r="C49" s="40"/>
      <c r="D49" s="12" t="s">
        <v>129</v>
      </c>
      <c r="E49" s="12" t="s">
        <v>131</v>
      </c>
      <c r="F49" s="12" t="s">
        <v>130</v>
      </c>
    </row>
    <row r="50" spans="1:6" s="13" customFormat="1" ht="12.75" x14ac:dyDescent="0.25">
      <c r="A50" s="41" t="s">
        <v>66</v>
      </c>
      <c r="B50" s="41"/>
      <c r="C50" s="41"/>
      <c r="D50" s="42"/>
      <c r="E50" s="42"/>
      <c r="F50" s="42"/>
    </row>
    <row r="51" spans="1:6" s="13" customFormat="1" ht="12.75" x14ac:dyDescent="0.25">
      <c r="A51" s="41" t="s">
        <v>67</v>
      </c>
      <c r="B51" s="41"/>
      <c r="C51" s="41"/>
      <c r="D51" s="42"/>
      <c r="E51" s="42"/>
      <c r="F51" s="42"/>
    </row>
    <row r="52" spans="1:6" s="13" customFormat="1" ht="12.75" x14ac:dyDescent="0.25">
      <c r="A52" s="36" t="s">
        <v>68</v>
      </c>
      <c r="B52" s="15" t="s">
        <v>69</v>
      </c>
      <c r="C52" s="16" t="s">
        <v>70</v>
      </c>
      <c r="D52" s="17">
        <v>1</v>
      </c>
      <c r="E52" s="17">
        <v>1</v>
      </c>
      <c r="F52" s="17"/>
    </row>
    <row r="53" spans="1:6" s="13" customFormat="1" ht="12.75" x14ac:dyDescent="0.25">
      <c r="A53" s="36" t="s">
        <v>71</v>
      </c>
      <c r="B53" s="15" t="s">
        <v>69</v>
      </c>
      <c r="C53" s="16" t="s">
        <v>70</v>
      </c>
      <c r="D53" s="18">
        <v>1022.3</v>
      </c>
      <c r="E53" s="18">
        <v>1022.3</v>
      </c>
      <c r="F53" s="18">
        <f>D53-E53</f>
        <v>0</v>
      </c>
    </row>
    <row r="54" spans="1:6" s="13" customFormat="1" ht="12.75" x14ac:dyDescent="0.25">
      <c r="A54" s="41" t="s">
        <v>72</v>
      </c>
      <c r="B54" s="41"/>
      <c r="C54" s="41"/>
      <c r="D54" s="42"/>
      <c r="E54" s="42"/>
      <c r="F54" s="42"/>
    </row>
    <row r="55" spans="1:6" s="13" customFormat="1" ht="12.75" x14ac:dyDescent="0.25">
      <c r="A55" s="36" t="s">
        <v>68</v>
      </c>
      <c r="B55" s="15" t="s">
        <v>73</v>
      </c>
      <c r="C55" s="16" t="s">
        <v>74</v>
      </c>
      <c r="D55" s="17">
        <v>1</v>
      </c>
      <c r="E55" s="17">
        <v>1</v>
      </c>
      <c r="F55" s="18">
        <f>D55-E55</f>
        <v>0</v>
      </c>
    </row>
    <row r="56" spans="1:6" s="13" customFormat="1" ht="12.75" x14ac:dyDescent="0.25">
      <c r="A56" s="36" t="s">
        <v>71</v>
      </c>
      <c r="B56" s="15" t="s">
        <v>73</v>
      </c>
      <c r="C56" s="16" t="s">
        <v>74</v>
      </c>
      <c r="D56" s="19">
        <v>654.20000000000005</v>
      </c>
      <c r="E56" s="19">
        <v>654.20000000000005</v>
      </c>
      <c r="F56" s="18">
        <f>D56-E56</f>
        <v>0</v>
      </c>
    </row>
    <row r="57" spans="1:6" s="13" customFormat="1" ht="12.75" x14ac:dyDescent="0.25">
      <c r="A57" s="42" t="s">
        <v>75</v>
      </c>
      <c r="B57" s="42"/>
      <c r="C57" s="42"/>
      <c r="D57" s="20">
        <f>D52+D55</f>
        <v>2</v>
      </c>
      <c r="E57" s="20">
        <f>E52+E55</f>
        <v>2</v>
      </c>
      <c r="F57" s="17">
        <f>D57-E57</f>
        <v>0</v>
      </c>
    </row>
    <row r="58" spans="1:6" s="13" customFormat="1" ht="12.75" x14ac:dyDescent="0.25">
      <c r="A58" s="42" t="s">
        <v>76</v>
      </c>
      <c r="B58" s="42"/>
      <c r="C58" s="42"/>
      <c r="D58" s="19">
        <f>D53+D56</f>
        <v>1676.5</v>
      </c>
      <c r="E58" s="19">
        <f>E53+E56</f>
        <v>1676.5</v>
      </c>
      <c r="F58" s="18">
        <f>D58-E58</f>
        <v>0</v>
      </c>
    </row>
    <row r="59" spans="1:6" s="13" customFormat="1" ht="12.75" x14ac:dyDescent="0.25">
      <c r="A59" s="42" t="s">
        <v>77</v>
      </c>
      <c r="B59" s="42"/>
      <c r="C59" s="42"/>
      <c r="D59" s="42"/>
      <c r="E59" s="42"/>
      <c r="F59" s="42"/>
    </row>
    <row r="60" spans="1:6" s="13" customFormat="1" ht="12.75" x14ac:dyDescent="0.25">
      <c r="A60" s="43" t="s">
        <v>78</v>
      </c>
      <c r="B60" s="43"/>
      <c r="C60" s="43"/>
      <c r="D60" s="42"/>
      <c r="E60" s="42"/>
      <c r="F60" s="42"/>
    </row>
    <row r="61" spans="1:6" s="13" customFormat="1" ht="12.75" x14ac:dyDescent="0.25">
      <c r="A61" s="36" t="s">
        <v>68</v>
      </c>
      <c r="B61" s="15" t="s">
        <v>79</v>
      </c>
      <c r="C61" s="16" t="s">
        <v>80</v>
      </c>
      <c r="D61" s="17">
        <v>1</v>
      </c>
      <c r="E61" s="17">
        <v>1</v>
      </c>
      <c r="F61" s="17">
        <f>D61-E61</f>
        <v>0</v>
      </c>
    </row>
    <row r="62" spans="1:6" s="13" customFormat="1" ht="12.75" x14ac:dyDescent="0.25">
      <c r="A62" s="37" t="s">
        <v>71</v>
      </c>
      <c r="B62" s="16" t="s">
        <v>79</v>
      </c>
      <c r="C62" s="16" t="s">
        <v>80</v>
      </c>
      <c r="D62" s="18">
        <v>1022.3</v>
      </c>
      <c r="E62" s="18">
        <v>1022.3</v>
      </c>
      <c r="F62" s="80">
        <f>D62-E62</f>
        <v>0</v>
      </c>
    </row>
    <row r="63" spans="1:6" s="13" customFormat="1" ht="12.75" x14ac:dyDescent="0.25">
      <c r="A63" s="44" t="s">
        <v>81</v>
      </c>
      <c r="B63" s="44"/>
      <c r="C63" s="44"/>
      <c r="D63" s="44"/>
      <c r="E63" s="44"/>
      <c r="F63" s="44"/>
    </row>
    <row r="64" spans="1:6" s="13" customFormat="1" ht="12.75" x14ac:dyDescent="0.25">
      <c r="A64" s="37" t="s">
        <v>68</v>
      </c>
      <c r="B64" s="81" t="s">
        <v>79</v>
      </c>
      <c r="C64" s="16" t="s">
        <v>80</v>
      </c>
      <c r="D64" s="82">
        <v>9</v>
      </c>
      <c r="E64" s="82">
        <v>9</v>
      </c>
      <c r="F64" s="82">
        <f>D64-E64</f>
        <v>0</v>
      </c>
    </row>
    <row r="65" spans="1:11" s="13" customFormat="1" ht="12.75" x14ac:dyDescent="0.25">
      <c r="A65" s="37" t="s">
        <v>82</v>
      </c>
      <c r="B65" s="81" t="s">
        <v>79</v>
      </c>
      <c r="C65" s="16" t="s">
        <v>80</v>
      </c>
      <c r="D65" s="19">
        <v>6236.7</v>
      </c>
      <c r="E65" s="19">
        <v>6236.7</v>
      </c>
      <c r="F65" s="80">
        <f>D65-E65</f>
        <v>0</v>
      </c>
      <c r="I65" s="21"/>
    </row>
    <row r="66" spans="1:11" s="13" customFormat="1" ht="18" customHeight="1" x14ac:dyDescent="0.25">
      <c r="A66" s="45" t="s">
        <v>83</v>
      </c>
      <c r="B66" s="46"/>
      <c r="C66" s="46"/>
      <c r="D66" s="46"/>
      <c r="E66" s="46"/>
      <c r="F66" s="47"/>
      <c r="K66" s="21"/>
    </row>
    <row r="67" spans="1:11" s="13" customFormat="1" ht="12.75" x14ac:dyDescent="0.25">
      <c r="A67" s="37" t="s">
        <v>68</v>
      </c>
      <c r="B67" s="81" t="s">
        <v>79</v>
      </c>
      <c r="C67" s="16" t="s">
        <v>80</v>
      </c>
      <c r="D67" s="82">
        <v>2</v>
      </c>
      <c r="E67" s="82">
        <v>2</v>
      </c>
      <c r="F67" s="82">
        <f>D67-E67</f>
        <v>0</v>
      </c>
    </row>
    <row r="68" spans="1:11" s="13" customFormat="1" ht="12.75" x14ac:dyDescent="0.25">
      <c r="A68" s="37" t="s">
        <v>82</v>
      </c>
      <c r="B68" s="81" t="s">
        <v>79</v>
      </c>
      <c r="C68" s="16" t="s">
        <v>80</v>
      </c>
      <c r="D68" s="19">
        <v>753.2</v>
      </c>
      <c r="E68" s="19">
        <v>753.2</v>
      </c>
      <c r="F68" s="80">
        <f>D68-E68</f>
        <v>0</v>
      </c>
    </row>
    <row r="69" spans="1:11" s="13" customFormat="1" ht="12.75" x14ac:dyDescent="0.25">
      <c r="A69" s="43" t="s">
        <v>84</v>
      </c>
      <c r="B69" s="43"/>
      <c r="C69" s="43"/>
      <c r="D69" s="42"/>
      <c r="E69" s="42"/>
      <c r="F69" s="42"/>
    </row>
    <row r="70" spans="1:11" s="13" customFormat="1" ht="12.75" x14ac:dyDescent="0.25">
      <c r="A70" s="36" t="s">
        <v>68</v>
      </c>
      <c r="B70" s="15" t="s">
        <v>85</v>
      </c>
      <c r="C70" s="16" t="s">
        <v>86</v>
      </c>
      <c r="D70" s="17">
        <v>2</v>
      </c>
      <c r="E70" s="12">
        <v>2</v>
      </c>
      <c r="F70" s="17">
        <f>D70-E70</f>
        <v>0</v>
      </c>
    </row>
    <row r="71" spans="1:11" s="13" customFormat="1" ht="12.75" x14ac:dyDescent="0.25">
      <c r="A71" s="36" t="s">
        <v>71</v>
      </c>
      <c r="B71" s="15" t="s">
        <v>85</v>
      </c>
      <c r="C71" s="16" t="s">
        <v>86</v>
      </c>
      <c r="D71" s="83">
        <v>1348</v>
      </c>
      <c r="E71" s="83">
        <v>1348</v>
      </c>
      <c r="F71" s="18">
        <f>D71-E71</f>
        <v>0</v>
      </c>
    </row>
    <row r="72" spans="1:11" s="13" customFormat="1" ht="12.75" x14ac:dyDescent="0.25">
      <c r="A72" s="42" t="s">
        <v>75</v>
      </c>
      <c r="B72" s="42"/>
      <c r="C72" s="42"/>
      <c r="D72" s="19">
        <f>D61+D64+D70+D70</f>
        <v>14</v>
      </c>
      <c r="E72" s="19">
        <f>E61+E64+E70+E70</f>
        <v>14</v>
      </c>
      <c r="F72" s="17">
        <f>D72-E72</f>
        <v>0</v>
      </c>
    </row>
    <row r="73" spans="1:11" s="13" customFormat="1" ht="12.75" x14ac:dyDescent="0.25">
      <c r="A73" s="42" t="s">
        <v>76</v>
      </c>
      <c r="B73" s="42"/>
      <c r="C73" s="42"/>
      <c r="D73" s="19">
        <f>D62+D65+D71+D68</f>
        <v>9360.2000000000007</v>
      </c>
      <c r="E73" s="19">
        <f>E62+E65+E71+E68</f>
        <v>9360.2000000000007</v>
      </c>
      <c r="F73" s="18">
        <f>D73-E73</f>
        <v>0</v>
      </c>
    </row>
    <row r="74" spans="1:11" s="13" customFormat="1" ht="12.75" x14ac:dyDescent="0.25">
      <c r="A74" s="54" t="s">
        <v>87</v>
      </c>
      <c r="B74" s="54"/>
      <c r="C74" s="54"/>
      <c r="D74" s="83"/>
      <c r="E74" s="83"/>
      <c r="F74" s="17"/>
    </row>
    <row r="75" spans="1:11" s="13" customFormat="1" ht="12.75" x14ac:dyDescent="0.25">
      <c r="A75" s="42" t="s">
        <v>88</v>
      </c>
      <c r="B75" s="42"/>
      <c r="C75" s="42"/>
      <c r="D75" s="83">
        <f>D57+D72</f>
        <v>16</v>
      </c>
      <c r="E75" s="83">
        <f>E57+E72</f>
        <v>16</v>
      </c>
      <c r="F75" s="18">
        <f>D75-E75</f>
        <v>0</v>
      </c>
    </row>
    <row r="76" spans="1:11" s="13" customFormat="1" ht="12.75" x14ac:dyDescent="0.25">
      <c r="A76" s="42" t="s">
        <v>89</v>
      </c>
      <c r="B76" s="42"/>
      <c r="C76" s="42"/>
      <c r="D76" s="83">
        <f>D58+D73</f>
        <v>11036.7</v>
      </c>
      <c r="E76" s="83">
        <f>E58+E73</f>
        <v>11036.7</v>
      </c>
      <c r="F76" s="18">
        <f>D76-E76</f>
        <v>0</v>
      </c>
    </row>
    <row r="77" spans="1:11" s="13" customFormat="1" ht="19.5" customHeight="1" x14ac:dyDescent="0.25">
      <c r="A77" s="54" t="s">
        <v>90</v>
      </c>
      <c r="B77" s="54"/>
      <c r="C77" s="54"/>
      <c r="D77" s="83">
        <f>D52+D55+D61+D64+D67+D70</f>
        <v>16</v>
      </c>
      <c r="E77" s="83">
        <f>E52+E55+E61+E64+E67+E70</f>
        <v>16</v>
      </c>
      <c r="F77" s="18"/>
    </row>
    <row r="78" spans="1:11" s="13" customFormat="1" ht="17.25" customHeight="1" x14ac:dyDescent="0.25">
      <c r="A78" s="54" t="s">
        <v>91</v>
      </c>
      <c r="B78" s="54"/>
      <c r="C78" s="54"/>
      <c r="D78" s="83">
        <f>D76/D77/12</f>
        <v>57.482812500000001</v>
      </c>
      <c r="E78" s="83">
        <f>E76/E77/12</f>
        <v>57.482812500000001</v>
      </c>
      <c r="F78" s="18"/>
    </row>
    <row r="79" spans="1:11" s="13" customFormat="1" ht="12.75" x14ac:dyDescent="0.2">
      <c r="A79" s="57" t="s">
        <v>92</v>
      </c>
      <c r="B79" s="57"/>
      <c r="C79" s="57"/>
      <c r="D79" s="58"/>
      <c r="E79" s="58"/>
      <c r="F79" s="58"/>
    </row>
    <row r="80" spans="1:11" s="13" customFormat="1" ht="12.75" x14ac:dyDescent="0.25">
      <c r="A80" s="36" t="s">
        <v>68</v>
      </c>
      <c r="B80" s="73" t="s">
        <v>93</v>
      </c>
      <c r="C80" s="16" t="s">
        <v>94</v>
      </c>
      <c r="D80" s="17">
        <v>6.5</v>
      </c>
      <c r="E80" s="17">
        <v>6.5</v>
      </c>
      <c r="F80" s="17">
        <f>D80-E80</f>
        <v>0</v>
      </c>
    </row>
    <row r="81" spans="1:11" s="13" customFormat="1" ht="12.75" x14ac:dyDescent="0.25">
      <c r="A81" s="36" t="s">
        <v>71</v>
      </c>
      <c r="B81" s="73" t="s">
        <v>93</v>
      </c>
      <c r="C81" s="16" t="s">
        <v>94</v>
      </c>
      <c r="D81" s="17">
        <v>4557</v>
      </c>
      <c r="E81" s="17">
        <v>4557</v>
      </c>
      <c r="F81" s="18">
        <f>D81-E81</f>
        <v>0</v>
      </c>
    </row>
    <row r="82" spans="1:11" s="13" customFormat="1" ht="12.75" x14ac:dyDescent="0.25">
      <c r="A82" s="54" t="s">
        <v>91</v>
      </c>
      <c r="B82" s="54"/>
      <c r="C82" s="54"/>
      <c r="D82" s="83">
        <f>D81/D80/12</f>
        <v>58.423076923076927</v>
      </c>
      <c r="E82" s="83">
        <f>E81/E80/12</f>
        <v>58.423076923076927</v>
      </c>
      <c r="F82" s="17"/>
    </row>
    <row r="83" spans="1:11" x14ac:dyDescent="0.25">
      <c r="A83" s="54" t="s">
        <v>91</v>
      </c>
      <c r="B83" s="54"/>
      <c r="C83" s="54"/>
      <c r="D83" s="22">
        <f>D82/D81/12</f>
        <v>1.0683760683760685E-3</v>
      </c>
      <c r="E83" s="22">
        <f>E82/E81/12</f>
        <v>1.0683760683760685E-3</v>
      </c>
      <c r="F83" s="14"/>
      <c r="G83" s="1"/>
      <c r="H83" s="1"/>
      <c r="K83" s="1"/>
    </row>
    <row r="84" spans="1:11" x14ac:dyDescent="0.25">
      <c r="A84" s="54" t="s">
        <v>95</v>
      </c>
      <c r="B84" s="54"/>
      <c r="C84" s="54"/>
      <c r="D84" s="22"/>
      <c r="E84" s="22"/>
      <c r="F84" s="14"/>
      <c r="G84" s="1"/>
      <c r="H84" s="1"/>
      <c r="K84" s="1"/>
    </row>
    <row r="85" spans="1:11" x14ac:dyDescent="0.25">
      <c r="A85" s="42" t="s">
        <v>96</v>
      </c>
      <c r="B85" s="42"/>
      <c r="C85" s="42"/>
      <c r="D85" s="22">
        <f>D76+D82</f>
        <v>11095.123076923077</v>
      </c>
      <c r="E85" s="22">
        <f>E76+E82</f>
        <v>11095.123076923077</v>
      </c>
      <c r="F85" s="14"/>
      <c r="G85" s="1"/>
      <c r="H85" s="1"/>
      <c r="K85" s="1"/>
    </row>
    <row r="86" spans="1:11" x14ac:dyDescent="0.25">
      <c r="A86" s="54" t="s">
        <v>90</v>
      </c>
      <c r="B86" s="54"/>
      <c r="C86" s="54"/>
      <c r="D86" s="22">
        <v>20</v>
      </c>
      <c r="E86" s="22">
        <v>20</v>
      </c>
      <c r="F86" s="23"/>
      <c r="G86" s="1"/>
      <c r="H86" s="1"/>
      <c r="K86" s="1"/>
    </row>
    <row r="87" spans="1:11" x14ac:dyDescent="0.25">
      <c r="A87" s="54" t="s">
        <v>91</v>
      </c>
      <c r="B87" s="54"/>
      <c r="C87" s="54"/>
      <c r="D87" s="22">
        <f>D85/D86/12</f>
        <v>46.229679487179489</v>
      </c>
      <c r="E87" s="22">
        <f>E85/E86/12</f>
        <v>46.229679487179489</v>
      </c>
      <c r="F87" s="23"/>
      <c r="G87" s="1"/>
      <c r="H87" s="1"/>
      <c r="K87" s="1"/>
    </row>
    <row r="88" spans="1:11" x14ac:dyDescent="0.25">
      <c r="C88" s="1"/>
      <c r="D88" s="1"/>
      <c r="E88" s="1"/>
      <c r="F88" s="1"/>
      <c r="G88" s="1"/>
      <c r="H88" s="1"/>
      <c r="K88" s="1"/>
    </row>
    <row r="89" spans="1:11" ht="15.75" x14ac:dyDescent="0.25">
      <c r="A89" s="55" t="s">
        <v>97</v>
      </c>
      <c r="B89" s="55"/>
      <c r="C89" s="55"/>
      <c r="D89" s="55"/>
      <c r="E89" s="55"/>
      <c r="F89" s="55"/>
      <c r="G89" s="55"/>
      <c r="H89" s="55"/>
      <c r="I89" s="55"/>
      <c r="K89" s="1"/>
    </row>
    <row r="90" spans="1:11" ht="15.75" x14ac:dyDescent="0.25">
      <c r="A90" s="55" t="s">
        <v>98</v>
      </c>
      <c r="B90" s="55"/>
      <c r="C90" s="55"/>
      <c r="D90" s="55"/>
      <c r="E90" s="55"/>
      <c r="F90" s="55"/>
      <c r="G90" s="55"/>
      <c r="H90" s="55"/>
      <c r="I90" s="55"/>
      <c r="K90" s="1"/>
    </row>
    <row r="91" spans="1:11" ht="15.75" x14ac:dyDescent="0.25">
      <c r="A91" s="55" t="s">
        <v>99</v>
      </c>
      <c r="B91" s="55"/>
      <c r="C91" s="55"/>
      <c r="D91" s="55"/>
      <c r="E91" s="55"/>
      <c r="F91" s="55"/>
      <c r="G91" s="55"/>
      <c r="H91" s="55"/>
      <c r="I91" s="55"/>
      <c r="K91" s="1"/>
    </row>
    <row r="92" spans="1:11" ht="15.75" x14ac:dyDescent="0.25">
      <c r="A92" s="35"/>
      <c r="B92" s="35" t="s">
        <v>132</v>
      </c>
      <c r="C92" s="35"/>
      <c r="D92" s="49" t="s">
        <v>100</v>
      </c>
      <c r="E92" s="49"/>
      <c r="F92" s="49"/>
      <c r="G92" s="49"/>
      <c r="H92" s="49"/>
      <c r="I92" s="49"/>
      <c r="K92" s="1"/>
    </row>
    <row r="93" spans="1:11" x14ac:dyDescent="0.25">
      <c r="A93" s="50" t="s">
        <v>101</v>
      </c>
      <c r="B93" s="50" t="s">
        <v>102</v>
      </c>
      <c r="C93" s="50" t="s">
        <v>103</v>
      </c>
      <c r="D93" s="50" t="s">
        <v>104</v>
      </c>
      <c r="E93" s="50" t="s">
        <v>105</v>
      </c>
      <c r="F93" s="50" t="s">
        <v>133</v>
      </c>
      <c r="G93" s="50" t="s">
        <v>134</v>
      </c>
      <c r="H93" s="51" t="s">
        <v>106</v>
      </c>
      <c r="I93" s="50" t="s">
        <v>107</v>
      </c>
      <c r="K93" s="1"/>
    </row>
    <row r="94" spans="1:11" x14ac:dyDescent="0.25">
      <c r="A94" s="50"/>
      <c r="B94" s="50"/>
      <c r="C94" s="50"/>
      <c r="D94" s="50"/>
      <c r="E94" s="50"/>
      <c r="F94" s="50"/>
      <c r="G94" s="50"/>
      <c r="H94" s="52"/>
      <c r="I94" s="50"/>
      <c r="K94" s="1"/>
    </row>
    <row r="95" spans="1:11" x14ac:dyDescent="0.25">
      <c r="A95" s="50"/>
      <c r="B95" s="50"/>
      <c r="C95" s="50"/>
      <c r="D95" s="50"/>
      <c r="E95" s="50"/>
      <c r="F95" s="50"/>
      <c r="G95" s="50"/>
      <c r="H95" s="52"/>
      <c r="I95" s="50"/>
      <c r="K95" s="1"/>
    </row>
    <row r="96" spans="1:11" ht="19.5" customHeight="1" x14ac:dyDescent="0.25">
      <c r="A96" s="50"/>
      <c r="B96" s="50"/>
      <c r="C96" s="50"/>
      <c r="D96" s="50"/>
      <c r="E96" s="50"/>
      <c r="F96" s="50"/>
      <c r="G96" s="50"/>
      <c r="H96" s="53"/>
      <c r="I96" s="50"/>
      <c r="K96" s="1"/>
    </row>
    <row r="97" spans="1:11" ht="25.5" x14ac:dyDescent="0.25">
      <c r="A97" s="24">
        <v>908</v>
      </c>
      <c r="B97" s="25" t="s">
        <v>18</v>
      </c>
      <c r="C97" s="26"/>
      <c r="D97" s="26"/>
      <c r="E97" s="27" t="s">
        <v>17</v>
      </c>
      <c r="F97" s="28">
        <v>100</v>
      </c>
      <c r="G97" s="28">
        <v>0</v>
      </c>
      <c r="H97" s="28">
        <v>0</v>
      </c>
      <c r="I97" s="25"/>
      <c r="K97" s="1"/>
    </row>
    <row r="98" spans="1:11" ht="102" x14ac:dyDescent="0.25">
      <c r="A98" s="29">
        <v>908</v>
      </c>
      <c r="B98" s="30">
        <v>111</v>
      </c>
      <c r="C98" s="31">
        <v>700000060</v>
      </c>
      <c r="D98" s="28"/>
      <c r="E98" s="32" t="s">
        <v>108</v>
      </c>
      <c r="F98" s="28">
        <v>100</v>
      </c>
      <c r="G98" s="28">
        <v>0</v>
      </c>
      <c r="H98" s="28">
        <v>0</v>
      </c>
      <c r="I98" s="25"/>
      <c r="K98" s="1"/>
    </row>
    <row r="99" spans="1:11" ht="51" x14ac:dyDescent="0.25">
      <c r="A99" s="24">
        <v>908</v>
      </c>
      <c r="B99" s="28" t="s">
        <v>18</v>
      </c>
      <c r="C99" s="31">
        <v>700000060</v>
      </c>
      <c r="D99" s="28">
        <v>800</v>
      </c>
      <c r="E99" s="27" t="s">
        <v>109</v>
      </c>
      <c r="F99" s="28">
        <v>100</v>
      </c>
      <c r="G99" s="28">
        <v>0</v>
      </c>
      <c r="H99" s="28">
        <v>0</v>
      </c>
      <c r="I99" s="25"/>
      <c r="K99" s="1"/>
    </row>
    <row r="100" spans="1:11" ht="25.5" x14ac:dyDescent="0.25">
      <c r="A100" s="28">
        <v>908</v>
      </c>
      <c r="B100" s="28" t="s">
        <v>18</v>
      </c>
      <c r="C100" s="31">
        <v>700000060</v>
      </c>
      <c r="D100" s="24">
        <v>870</v>
      </c>
      <c r="E100" s="27" t="s">
        <v>110</v>
      </c>
      <c r="F100" s="28">
        <v>100</v>
      </c>
      <c r="G100" s="28">
        <v>0</v>
      </c>
      <c r="H100" s="28">
        <v>0</v>
      </c>
      <c r="I100" s="25"/>
      <c r="K100" s="1"/>
    </row>
    <row r="101" spans="1:11" x14ac:dyDescent="0.25">
      <c r="A101" s="33"/>
      <c r="B101" s="33"/>
      <c r="C101" s="33"/>
      <c r="D101" s="56" t="s">
        <v>111</v>
      </c>
      <c r="E101" s="56"/>
      <c r="F101" s="28">
        <v>100</v>
      </c>
      <c r="G101" s="28">
        <v>0</v>
      </c>
      <c r="H101" s="28">
        <v>0</v>
      </c>
      <c r="I101" s="33"/>
      <c r="K101" s="1"/>
    </row>
  </sheetData>
  <mergeCells count="44">
    <mergeCell ref="I93:I96"/>
    <mergeCell ref="D101:E101"/>
    <mergeCell ref="A2:G2"/>
    <mergeCell ref="A3:G3"/>
    <mergeCell ref="A4:G4"/>
    <mergeCell ref="A77:C77"/>
    <mergeCell ref="A78:C78"/>
    <mergeCell ref="A79:F79"/>
    <mergeCell ref="A82:C82"/>
    <mergeCell ref="A83:C83"/>
    <mergeCell ref="A84:C84"/>
    <mergeCell ref="A69:F69"/>
    <mergeCell ref="A72:C72"/>
    <mergeCell ref="A73:C73"/>
    <mergeCell ref="A74:C74"/>
    <mergeCell ref="A75:C75"/>
    <mergeCell ref="A1:G1"/>
    <mergeCell ref="D92:I92"/>
    <mergeCell ref="A93:A96"/>
    <mergeCell ref="B93:B96"/>
    <mergeCell ref="C93:C96"/>
    <mergeCell ref="D93:D96"/>
    <mergeCell ref="E93:E96"/>
    <mergeCell ref="F93:F96"/>
    <mergeCell ref="G93:G96"/>
    <mergeCell ref="H93:H96"/>
    <mergeCell ref="A85:C85"/>
    <mergeCell ref="A86:C86"/>
    <mergeCell ref="A87:C87"/>
    <mergeCell ref="A89:I89"/>
    <mergeCell ref="A90:I90"/>
    <mergeCell ref="A91:I91"/>
    <mergeCell ref="A76:C76"/>
    <mergeCell ref="A57:C57"/>
    <mergeCell ref="A58:C58"/>
    <mergeCell ref="A59:F59"/>
    <mergeCell ref="A60:F60"/>
    <mergeCell ref="A63:F63"/>
    <mergeCell ref="A66:F66"/>
    <mergeCell ref="A48:F48"/>
    <mergeCell ref="B49:C49"/>
    <mergeCell ref="A50:F50"/>
    <mergeCell ref="A51:F51"/>
    <mergeCell ref="A54:F54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2021-01-19T08:23:58Z</dcterms:modified>
</cp:coreProperties>
</file>